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60" windowHeight="4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<sst xmlns="http://schemas.openxmlformats.org/spreadsheetml/2006/main" count="22" uniqueCount="15">
  <si>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Depart Angle 1</t>
  </si>
  <si>
    <t>Depart Angle 2</t>
  </si>
  <si>
    <t>Approach Angle 1</t>
  </si>
  <si>
    <t>Approach Angle 2</t>
  </si>
  <si>
    <r>
      <t>V</t>
    </r>
    <r>
      <rPr>
        <vertAlign val="subscript"/>
        <sz val="10"/>
        <rFont val="Arial"/>
        <family val="2"/>
      </rPr>
      <t xml:space="preserve">1 </t>
    </r>
    <r>
      <rPr>
        <sz val="10"/>
        <rFont val="Arial"/>
        <family val="2"/>
      </rPr>
      <t>=</t>
    </r>
  </si>
  <si>
    <r>
      <t>V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=</t>
    </r>
  </si>
  <si>
    <t>Weight of Unit 1</t>
  </si>
  <si>
    <t>Weight of Unit 2</t>
  </si>
  <si>
    <r>
      <t>V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</si>
  <si>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r>
      <t>V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</t>
    </r>
  </si>
  <si>
    <t>=</t>
  </si>
  <si>
    <t>Commonwealth Transportation Consultants</t>
  </si>
  <si>
    <t>Momentum Calculation</t>
  </si>
  <si>
    <t>© 2001 Commonwealth Transportation Consultants</t>
  </si>
  <si>
    <t>Insert data in Red cells.  Receive results in Blue cells.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</si>
</sst>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10"/>
      <name val="Arial"/>
      <family val="0"/>
    </font>
    <font>
      <vertAlign val="subscript"/>
      <sz val="10"/>
      <name val="Arial"/>
      <family val="2"/>
    </font>
    <font>
      <b/>
      <sz val="12"/>
      <color indexed="52"/>
      <name val="Arial"/>
      <family val="2"/>
    </font>
    <font>
      <b/>
      <sz val="10"/>
      <color indexed="52"/>
      <name val="Arial"/>
      <family val="2"/>
    </font>
    <font>
      <b/>
      <sz val="14"/>
      <color indexed="5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>
      <alignment/>
    </xf>
    <xf numFmtId="164" fontId="0" fillId="2" borderId="0" xfId="0" applyNumberFormat="1" applyFill="1" applyAlignment="1">
      <alignment/>
    </xf>
    <xf numFmtId="164" fontId="3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A1" sqref="A1:I22"/>
    </sheetView>
  </sheetViews>
  <sheetFormatPr defaultColWidth="9.140625" defaultRowHeight="12.75"/>
  <cols>
    <col min="1" max="1" width="18.28125" style="0" customWidth="1"/>
    <col min="2" max="2" width="10.8515625" style="0" customWidth="1"/>
    <col min="3" max="3" width="11.421875" style="0" customWidth="1"/>
    <col min="4" max="4" width="12.57421875" style="0" customWidth="1"/>
    <col min="5" max="5" width="14.7109375" style="0" customWidth="1"/>
    <col min="6" max="7" width="11.00390625" style="0" customWidth="1"/>
  </cols>
  <sheetData>
    <row r="1" spans="1:9" ht="18">
      <c r="A1" s="2"/>
      <c r="B1" s="2"/>
      <c r="C1" s="3" t="s">
        <v>11</v>
      </c>
      <c r="D1" s="2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4" t="s">
        <v>12</v>
      </c>
      <c r="E3" s="2"/>
      <c r="F3" s="2"/>
      <c r="G3" s="2"/>
      <c r="H3" s="2"/>
      <c r="I3" s="2"/>
    </row>
    <row r="4" spans="1:9" ht="15.75">
      <c r="A4" s="2" t="s">
        <v>14</v>
      </c>
      <c r="B4" s="2"/>
      <c r="C4" s="4"/>
      <c r="D4" s="2"/>
      <c r="E4" s="2"/>
      <c r="F4" s="2"/>
      <c r="G4" s="2"/>
      <c r="H4" s="2"/>
      <c r="I4" s="2"/>
    </row>
    <row r="5" spans="1:9" ht="13.5" thickBot="1">
      <c r="A5" s="2"/>
      <c r="B5" s="2"/>
      <c r="C5" s="2"/>
      <c r="D5" s="2"/>
      <c r="E5" s="2"/>
      <c r="F5" s="2"/>
      <c r="G5" s="2"/>
      <c r="H5" s="2"/>
      <c r="I5" s="2"/>
    </row>
    <row r="6" spans="1:9" ht="17.25" thickBot="1" thickTop="1">
      <c r="A6" s="5" t="s">
        <v>8</v>
      </c>
      <c r="B6" s="5" t="s">
        <v>10</v>
      </c>
      <c r="C6" s="6">
        <v>36</v>
      </c>
      <c r="D6" s="2"/>
      <c r="E6" s="2"/>
      <c r="F6" s="2"/>
      <c r="G6" s="2"/>
      <c r="H6" s="2"/>
      <c r="I6" s="2"/>
    </row>
    <row r="7" spans="1:9" ht="17.25" thickBot="1" thickTop="1">
      <c r="A7" s="5" t="s">
        <v>9</v>
      </c>
      <c r="B7" s="5" t="s">
        <v>10</v>
      </c>
      <c r="C7" s="6">
        <v>36</v>
      </c>
      <c r="D7" s="2"/>
      <c r="E7" s="5" t="s">
        <v>4</v>
      </c>
      <c r="F7" s="2"/>
      <c r="G7" s="7">
        <f>(G17)</f>
        <v>42.71410302466751</v>
      </c>
      <c r="H7" s="2"/>
      <c r="I7" s="2"/>
    </row>
    <row r="8" spans="1:9" ht="14.25" thickBot="1" thickTop="1">
      <c r="A8" s="5" t="s">
        <v>0</v>
      </c>
      <c r="B8" s="5" t="s">
        <v>10</v>
      </c>
      <c r="C8" s="6">
        <v>2</v>
      </c>
      <c r="D8" s="2"/>
      <c r="E8" s="5"/>
      <c r="F8" s="2"/>
      <c r="G8" s="2"/>
      <c r="H8" s="2"/>
      <c r="I8" s="2"/>
    </row>
    <row r="9" spans="1:9" ht="17.25" thickBot="1" thickTop="1">
      <c r="A9" s="5" t="s">
        <v>1</v>
      </c>
      <c r="B9" s="5" t="s">
        <v>10</v>
      </c>
      <c r="C9" s="6">
        <v>3</v>
      </c>
      <c r="D9" s="2"/>
      <c r="E9" s="5" t="s">
        <v>5</v>
      </c>
      <c r="F9" s="2"/>
      <c r="G9" s="7">
        <f>(G16)</f>
        <v>11.653300959054937</v>
      </c>
      <c r="H9" s="2"/>
      <c r="I9" s="2"/>
    </row>
    <row r="10" spans="1:9" ht="14.25" thickBot="1" thickTop="1">
      <c r="A10" s="5" t="s">
        <v>2</v>
      </c>
      <c r="B10" s="5" t="s">
        <v>10</v>
      </c>
      <c r="C10" s="6">
        <v>0</v>
      </c>
      <c r="D10" s="2"/>
      <c r="E10" s="5"/>
      <c r="F10" s="2"/>
      <c r="G10" s="2"/>
      <c r="H10" s="2"/>
      <c r="I10" s="2"/>
    </row>
    <row r="11" spans="1:9" ht="14.25" thickBot="1" thickTop="1">
      <c r="A11" s="5" t="s">
        <v>3</v>
      </c>
      <c r="B11" s="5" t="s">
        <v>10</v>
      </c>
      <c r="C11" s="6">
        <v>123</v>
      </c>
      <c r="D11" s="2"/>
      <c r="E11" s="2"/>
      <c r="F11" s="2"/>
      <c r="G11" s="2"/>
      <c r="H11" s="2"/>
      <c r="I11" s="2"/>
    </row>
    <row r="12" spans="1:9" ht="14.25" thickBot="1" thickTop="1">
      <c r="A12" s="5" t="s">
        <v>6</v>
      </c>
      <c r="B12" s="5" t="s">
        <v>10</v>
      </c>
      <c r="C12" s="6">
        <v>26530</v>
      </c>
      <c r="D12" s="2"/>
      <c r="E12" s="2"/>
      <c r="F12" s="2"/>
      <c r="G12" s="2"/>
      <c r="H12" s="2"/>
      <c r="I12" s="2"/>
    </row>
    <row r="13" spans="1:9" ht="14.25" thickBot="1" thickTop="1">
      <c r="A13" s="5" t="s">
        <v>7</v>
      </c>
      <c r="B13" s="5" t="s">
        <v>10</v>
      </c>
      <c r="C13" s="6">
        <v>4225</v>
      </c>
      <c r="D13" s="2"/>
      <c r="E13" s="2"/>
      <c r="F13" s="2"/>
      <c r="G13" s="2"/>
      <c r="H13" s="2"/>
      <c r="I13" s="2"/>
    </row>
    <row r="14" spans="1:9" ht="13.5" thickTop="1">
      <c r="A14" s="2"/>
      <c r="B14" s="2"/>
      <c r="C14" s="2"/>
      <c r="D14" s="2"/>
      <c r="E14" s="2"/>
      <c r="F14" s="2"/>
      <c r="G14" s="2"/>
      <c r="H14" s="2"/>
      <c r="I14" s="2"/>
    </row>
    <row r="15" spans="1:9" ht="0.75" customHeight="1">
      <c r="A15" s="2"/>
      <c r="B15" s="8">
        <f>SIN(C8*PI()/180)</f>
        <v>0.03489949670250097</v>
      </c>
      <c r="C15" s="8">
        <f>COS(C8*PI()/180)</f>
        <v>0.9993908270190958</v>
      </c>
      <c r="D15" s="8">
        <f>SIN(C9*PI()/180)</f>
        <v>0.05233595624294383</v>
      </c>
      <c r="E15" s="8">
        <f>COS(C9*PI()/180)</f>
        <v>0.9986295347545738</v>
      </c>
      <c r="F15" s="8">
        <f>SIN(C11*PI()/180)</f>
        <v>0.8386705679454239</v>
      </c>
      <c r="G15" s="8">
        <f>COS(C11*PI()/180)</f>
        <v>-0.5446390350150271</v>
      </c>
      <c r="H15" s="8"/>
      <c r="I15" s="2"/>
    </row>
    <row r="16" spans="1:9" ht="12.75" hidden="1">
      <c r="A16" s="2"/>
      <c r="B16" s="8">
        <f>PRODUCT(C12,C6,B15)</f>
        <v>33331.811310624624</v>
      </c>
      <c r="C16" s="8">
        <f>PRODUCT(C13,F15)</f>
        <v>3543.383149569416</v>
      </c>
      <c r="D16" s="8">
        <f>PRODUCT(C7,D15)</f>
        <v>1.8840944247459779</v>
      </c>
      <c r="E16" s="8">
        <f>B16/C16</f>
        <v>9.406775926750973</v>
      </c>
      <c r="F16" s="8">
        <f>D16/F15</f>
        <v>2.2465250323039645</v>
      </c>
      <c r="G16" s="8">
        <f>SUM(SUM(E16,F16))</f>
        <v>11.653300959054937</v>
      </c>
      <c r="H16" s="8"/>
      <c r="I16" s="2"/>
    </row>
    <row r="17" spans="1:9" ht="12.75" hidden="1">
      <c r="A17" s="2"/>
      <c r="B17" s="8">
        <f>PRODUCT(C6,C15)</f>
        <v>35.97806977268745</v>
      </c>
      <c r="C17" s="8">
        <f>PRODUCT(C13,C7,E15)</f>
        <v>151891.55223617068</v>
      </c>
      <c r="D17" s="8">
        <f>C17/C12</f>
        <v>5.725275244484383</v>
      </c>
      <c r="E17" s="8">
        <f>PRODUCT(C13,G9,G15)</f>
        <v>-26815.409938860343</v>
      </c>
      <c r="F17" s="8">
        <f>E17/C12</f>
        <v>-1.0107580074956781</v>
      </c>
      <c r="G17" s="8">
        <f>SUM(B17,D17,-F17)</f>
        <v>42.71410302466751</v>
      </c>
      <c r="H17" s="8"/>
      <c r="I17" s="2"/>
    </row>
    <row r="18" spans="1:9" ht="12.75">
      <c r="A18" s="2"/>
      <c r="B18" s="8"/>
      <c r="C18" s="8"/>
      <c r="D18" s="8"/>
      <c r="E18" s="8"/>
      <c r="F18" s="8"/>
      <c r="G18" s="8"/>
      <c r="H18" s="8"/>
      <c r="I18" s="2"/>
    </row>
    <row r="19" spans="1:9" ht="12.75">
      <c r="A19" s="2"/>
      <c r="B19" s="8"/>
      <c r="C19" s="8"/>
      <c r="D19" s="8"/>
      <c r="E19" s="8"/>
      <c r="F19" s="8"/>
      <c r="G19" s="8"/>
      <c r="H19" s="8"/>
      <c r="I19" s="2"/>
    </row>
    <row r="20" spans="1:9" ht="12.75">
      <c r="A20" s="2"/>
      <c r="B20" s="9" t="s">
        <v>13</v>
      </c>
      <c r="C20" s="8"/>
      <c r="D20" s="8"/>
      <c r="E20" s="8"/>
      <c r="F20" s="8"/>
      <c r="G20" s="8"/>
      <c r="H20" s="8"/>
      <c r="I20" s="2"/>
    </row>
    <row r="21" spans="1:9" ht="12.75">
      <c r="A21" s="2"/>
      <c r="B21" s="8"/>
      <c r="C21" s="8"/>
      <c r="D21" s="8"/>
      <c r="E21" s="8"/>
      <c r="F21" s="8"/>
      <c r="G21" s="8"/>
      <c r="H21" s="8"/>
      <c r="I21" s="2"/>
    </row>
    <row r="22" spans="1:9" ht="12.75">
      <c r="A22" s="2"/>
      <c r="B22" s="8"/>
      <c r="C22" s="8"/>
      <c r="D22" s="8"/>
      <c r="E22" s="8"/>
      <c r="F22" s="8"/>
      <c r="G22" s="8"/>
      <c r="H22" s="8"/>
      <c r="I22" s="2"/>
    </row>
    <row r="23" spans="2:8" ht="12.75">
      <c r="B23" s="1"/>
      <c r="C23" s="1"/>
      <c r="D23" s="1"/>
      <c r="E23" s="1"/>
      <c r="F23" s="1"/>
      <c r="G23" s="1"/>
      <c r="H23" s="1"/>
    </row>
  </sheetData>
  <sheetProtection password="EF11"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5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Transportation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Baade</dc:creator>
  <cp:keywords/>
  <dc:description/>
  <cp:lastModifiedBy>Ron Baade</cp:lastModifiedBy>
  <cp:lastPrinted>2007-04-18T13:53:21Z</cp:lastPrinted>
  <dcterms:created xsi:type="dcterms:W3CDTF">2002-04-27T01:56:49Z</dcterms:created>
  <dcterms:modified xsi:type="dcterms:W3CDTF">2007-12-06T17:21:04Z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